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360" yWindow="2020" windowWidth="21960" windowHeight="16320" tabRatio="500" activeTab="1"/>
  </bookViews>
  <sheets>
    <sheet name="graph" sheetId="1" r:id="rId1"/>
    <sheet name="data" sheetId="2" r:id="rId2"/>
  </sheets>
  <definedNames>
    <definedName name="_xlnm.Print_Area" localSheetId="1">'data'!$A$1:$Z$72</definedName>
    <definedName name="_xlnm.Print_Area" localSheetId="0">'graph'!$A$1:$H$37</definedName>
  </definedNames>
  <calcPr fullCalcOnLoad="1"/>
</workbook>
</file>

<file path=xl/comments2.xml><?xml version="1.0" encoding="utf-8"?>
<comments xmlns="http://schemas.openxmlformats.org/spreadsheetml/2006/main">
  <authors>
    <author>Christine Case</author>
  </authors>
  <commentList>
    <comment ref="E28" authorId="0">
      <text>
        <r>
          <rPr>
            <b/>
            <sz val="9"/>
            <rFont val="Geneva"/>
            <family val="0"/>
          </rPr>
          <t>Christine Case:</t>
        </r>
        <r>
          <rPr>
            <sz val="9"/>
            <rFont val="Geneva"/>
            <family val="0"/>
          </rPr>
          <t xml:space="preserve">
HUH?????</t>
        </r>
      </text>
    </comment>
  </commentList>
</comments>
</file>

<file path=xl/sharedStrings.xml><?xml version="1.0" encoding="utf-8"?>
<sst xmlns="http://schemas.openxmlformats.org/spreadsheetml/2006/main" count="43" uniqueCount="37">
  <si>
    <t>Effect of temperature on Daphnia's heart rate</t>
  </si>
  <si>
    <t xml:space="preserve">1. Select a new column (B—O) for your initials and </t>
  </si>
  <si>
    <t>Initials</t>
  </si>
  <si>
    <t>°C</t>
  </si>
  <si>
    <t>Heartbeats/min)</t>
  </si>
  <si>
    <t>Temp (°C)</t>
  </si>
  <si>
    <t>Beats/min</t>
  </si>
  <si>
    <t>Max</t>
  </si>
  <si>
    <t>Min</t>
  </si>
  <si>
    <t>Ave</t>
  </si>
  <si>
    <t xml:space="preserve">  </t>
  </si>
  <si>
    <t xml:space="preserve">This chart shows the maximum, minimum, </t>
  </si>
  <si>
    <t>and average heartrate at each temperature.</t>
  </si>
  <si>
    <t xml:space="preserve">Draw one or two straight lines to show </t>
  </si>
  <si>
    <t>the effect of temperature on heartrate.</t>
  </si>
  <si>
    <t>3. Scroll to the right to see the summary data and graph.</t>
  </si>
  <si>
    <t>5. Print the graph.</t>
  </si>
  <si>
    <t>3. Check the graph, the data range may be to be changed and</t>
  </si>
  <si>
    <t>2. Type in your temperature and heartrate data</t>
  </si>
  <si>
    <t>Calculates automatically</t>
  </si>
  <si>
    <t>EC</t>
  </si>
  <si>
    <t>ss</t>
  </si>
  <si>
    <t>AD</t>
  </si>
  <si>
    <t>MT</t>
  </si>
  <si>
    <t>VF</t>
  </si>
  <si>
    <t>LD</t>
  </si>
  <si>
    <t>EL</t>
  </si>
  <si>
    <t>NA</t>
  </si>
  <si>
    <t>WV</t>
  </si>
  <si>
    <t>LZ</t>
  </si>
  <si>
    <t>ES</t>
  </si>
  <si>
    <t>KA</t>
  </si>
  <si>
    <t>JJ</t>
  </si>
  <si>
    <t>YG</t>
  </si>
  <si>
    <t>AL</t>
  </si>
  <si>
    <t>MH</t>
  </si>
  <si>
    <t>count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</si>
</sst>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/yy"/>
    <numFmt numFmtId="169" formatCode="mmm\ d"/>
    <numFmt numFmtId="170" formatCode="mmmm\ d\,\ yyyy"/>
    <numFmt numFmtId="171" formatCode="d\ mmmm\ yyyy"/>
    <numFmt numFmtId="172" formatCode="dddd\,\ mmmm\ d\,\ yyyy"/>
    <numFmt numFmtId="173" formatCode="h\:mm\ AM/PM"/>
    <numFmt numFmtId="174" formatCode="hh\:mm\:ss\ AM/PM"/>
    <numFmt numFmtId="175" formatCode="hh\:mm\:ss"/>
    <numFmt numFmtId="176" formatCode="h\:mm"/>
    <numFmt numFmtId="177" formatCode="\$#,##0\ ;\(\$#,##0\)"/>
    <numFmt numFmtId="178" formatCode="\$#,##0\ ;[Red]\(\$#,##0\)"/>
    <numFmt numFmtId="179" formatCode="\$#,##0.00\ ;\(\$#,##0.00\)"/>
    <numFmt numFmtId="180" formatCode="\$#,##0.00\ ;[Red]\(\$#,##0.00\)"/>
  </numFmts>
  <fonts count="18">
    <font>
      <sz val="10"/>
      <color indexed="8"/>
      <name val="Geneva"/>
      <family val="0"/>
    </font>
    <font>
      <b/>
      <sz val="10"/>
      <color indexed="8"/>
      <name val="Geneva"/>
      <family val="0"/>
    </font>
    <font>
      <i/>
      <sz val="10"/>
      <color indexed="8"/>
      <name val="Geneva"/>
      <family val="0"/>
    </font>
    <font>
      <b/>
      <i/>
      <sz val="10"/>
      <color indexed="8"/>
      <name val="Geneva"/>
      <family val="0"/>
    </font>
    <font>
      <b/>
      <sz val="14"/>
      <color indexed="8"/>
      <name val="Geneva"/>
      <family val="0"/>
    </font>
    <font>
      <sz val="12"/>
      <color indexed="8"/>
      <name val="Geneva"/>
      <family val="0"/>
    </font>
    <font>
      <sz val="12"/>
      <color indexed="14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i/>
      <sz val="12"/>
      <color indexed="14"/>
      <name val="Geneva"/>
      <family val="0"/>
    </font>
    <font>
      <i/>
      <sz val="12"/>
      <color indexed="8"/>
      <name val="Geneva"/>
      <family val="0"/>
    </font>
    <font>
      <b/>
      <i/>
      <sz val="12"/>
      <color indexed="10"/>
      <name val="Geneva"/>
      <family val="0"/>
    </font>
    <font>
      <b/>
      <sz val="12"/>
      <color indexed="12"/>
      <name val="Geneva"/>
      <family val="0"/>
    </font>
    <font>
      <sz val="28.75"/>
      <name val="Times New Roman"/>
      <family val="0"/>
    </font>
    <font>
      <i/>
      <sz val="28.75"/>
      <name val="Times New Roman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</borders>
  <cellStyleXfs count="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0">
      <alignment/>
      <protection/>
    </xf>
    <xf numFmtId="4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>
      <alignment/>
      <protection/>
    </xf>
    <xf numFmtId="9" fontId="1" fillId="0" borderId="0">
      <alignment/>
      <protection/>
    </xf>
  </cellStyleXfs>
  <cellXfs count="3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" fontId="5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" fontId="10" fillId="0" borderId="1" xfId="0" applyNumberFormat="1" applyFont="1" applyFill="1" applyBorder="1" applyAlignment="1" applyProtection="1">
      <alignment/>
      <protection/>
    </xf>
    <xf numFmtId="1" fontId="10" fillId="0" borderId="2" xfId="0" applyNumberFormat="1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/>
      <protection/>
    </xf>
    <xf numFmtId="1" fontId="5" fillId="0" borderId="7" xfId="0" applyNumberFormat="1" applyFont="1" applyFill="1" applyBorder="1" applyAlignment="1" applyProtection="1">
      <alignment/>
      <protection/>
    </xf>
    <xf numFmtId="1" fontId="5" fillId="0" borderId="8" xfId="0" applyNumberFormat="1" applyFont="1" applyFill="1" applyBorder="1" applyAlignment="1" applyProtection="1">
      <alignment/>
      <protection/>
    </xf>
  </cellXfs>
  <cellStyles count="9">
    <cellStyle name="Normal" xfId="0"/>
    <cellStyle name="Comma" xfId="15"/>
    <cellStyle name="Comma_02-scimethod.xls Chart 3" xfId="16"/>
    <cellStyle name="Currency" xfId="17"/>
    <cellStyle name="Currency_02-scimethod.xls Chart 3" xfId="18"/>
    <cellStyle name="Followed Hyperlink" xfId="19"/>
    <cellStyle name="Hyperlink" xfId="20"/>
    <cellStyle name="Percent" xfId="21"/>
    <cellStyle name="Percent_02-scimethod.xls Chart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0" i="0" u="none" baseline="0"/>
              <a:t>Effect of Temperature on </a:t>
            </a:r>
            <a:r>
              <a:rPr lang="en-US" cap="none" sz="2875" b="0" i="1" u="none" baseline="0"/>
              <a:t>Daphnia</a:t>
            </a:r>
            <a:r>
              <a:rPr lang="en-US" cap="none" sz="2875" b="0" i="0" u="none" baseline="0"/>
              <a:t>'s Heartrate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v>average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data!$W$10:$W$30</c:f>
                <c:numCache>
                  <c:ptCount val="21"/>
                  <c:pt idx="0">
                    <c:v>0</c:v>
                  </c:pt>
                  <c:pt idx="1">
                    <c:v>99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151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188</c:v>
                  </c:pt>
                  <c:pt idx="12">
                    <c:v>0</c:v>
                  </c:pt>
                  <c:pt idx="13">
                    <c:v>161</c:v>
                  </c:pt>
                  <c:pt idx="14">
                    <c:v>0</c:v>
                  </c:pt>
                  <c:pt idx="15">
                    <c:v>193</c:v>
                  </c:pt>
                  <c:pt idx="16">
                    <c:v>0</c:v>
                  </c:pt>
                  <c:pt idx="17">
                    <c:v>0</c:v>
                  </c:pt>
                  <c:pt idx="18">
                    <c:v>478.6</c:v>
                  </c:pt>
                  <c:pt idx="19">
                    <c:v>0</c:v>
                  </c:pt>
                  <c:pt idx="20">
                    <c:v>156.6</c:v>
                  </c:pt>
                </c:numCache>
              </c:numRef>
            </c:plus>
            <c:minus>
              <c:numRef>
                <c:f>data!$X$10:$X$29</c:f>
                <c:numCache>
                  <c:ptCount val="2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109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108.6</c:v>
                  </c:pt>
                  <c:pt idx="12">
                    <c:v>0</c:v>
                  </c:pt>
                  <c:pt idx="13">
                    <c:v>76</c:v>
                  </c:pt>
                  <c:pt idx="14">
                    <c:v>0</c:v>
                  </c:pt>
                  <c:pt idx="15">
                    <c:v>79</c:v>
                  </c:pt>
                  <c:pt idx="16">
                    <c:v>0</c:v>
                  </c:pt>
                  <c:pt idx="17">
                    <c:v>0</c:v>
                  </c:pt>
                  <c:pt idx="18">
                    <c:v>103</c:v>
                  </c:pt>
                  <c:pt idx="19">
                    <c:v>0</c:v>
                  </c:pt>
                </c:numCache>
              </c:numRef>
            </c:minus>
            <c:noEndCap val="0"/>
          </c:errBars>
          <c:xVal>
            <c:numRef>
              <c:f>data!$V$10:$V$30</c:f>
              <c:numCache>
                <c:ptCount val="21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11</c:v>
                </c:pt>
                <c:pt idx="4">
                  <c:v>14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24.5</c:v>
                </c:pt>
                <c:pt idx="13">
                  <c:v>25</c:v>
                </c:pt>
                <c:pt idx="14">
                  <c:v>26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35</c:v>
                </c:pt>
                <c:pt idx="19">
                  <c:v>50</c:v>
                </c:pt>
                <c:pt idx="20">
                  <c:v>105</c:v>
                </c:pt>
              </c:numCache>
            </c:numRef>
          </c:xVal>
          <c:yVal>
            <c:numRef>
              <c:f>data!$Y$10:$Y$30</c:f>
              <c:numCache>
                <c:ptCount val="21"/>
                <c:pt idx="0">
                  <c:v>111.3</c:v>
                </c:pt>
                <c:pt idx="1">
                  <c:v>65</c:v>
                </c:pt>
                <c:pt idx="2">
                  <c:v>128</c:v>
                </c:pt>
                <c:pt idx="3">
                  <c:v>193.3</c:v>
                </c:pt>
                <c:pt idx="4">
                  <c:v>73</c:v>
                </c:pt>
                <c:pt idx="5">
                  <c:v>126.25</c:v>
                </c:pt>
                <c:pt idx="6">
                  <c:v>153</c:v>
                </c:pt>
                <c:pt idx="7">
                  <c:v>297</c:v>
                </c:pt>
                <c:pt idx="8">
                  <c:v>122</c:v>
                </c:pt>
                <c:pt idx="9">
                  <c:v>149</c:v>
                </c:pt>
                <c:pt idx="10">
                  <c:v>85</c:v>
                </c:pt>
                <c:pt idx="11">
                  <c:v>145.32</c:v>
                </c:pt>
                <c:pt idx="12">
                  <c:v>199</c:v>
                </c:pt>
                <c:pt idx="13">
                  <c:v>111.0875</c:v>
                </c:pt>
                <c:pt idx="14">
                  <c:v>135</c:v>
                </c:pt>
                <c:pt idx="15">
                  <c:v>123.33333333333333</c:v>
                </c:pt>
                <c:pt idx="16">
                  <c:v>190</c:v>
                </c:pt>
                <c:pt idx="17">
                  <c:v>271</c:v>
                </c:pt>
                <c:pt idx="18">
                  <c:v>210.4</c:v>
                </c:pt>
                <c:pt idx="19">
                  <c:v>0</c:v>
                </c:pt>
                <c:pt idx="20">
                  <c:v>119.53333333333335</c:v>
                </c:pt>
              </c:numCache>
            </c:numRef>
          </c:yVal>
          <c:smooth val="0"/>
        </c:ser>
        <c:axId val="29671053"/>
        <c:axId val="65712886"/>
      </c:scatterChart>
      <c:valAx>
        <c:axId val="29671053"/>
        <c:scaling>
          <c:orientation val="minMax"/>
          <c:max val="1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875" b="0" i="0" u="none" baseline="0"/>
                  <a:t>____________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712886"/>
        <c:crosses val="autoZero"/>
        <c:crossBetween val="midCat"/>
        <c:dispUnits/>
      </c:valAx>
      <c:valAx>
        <c:axId val="6571288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75" b="0" i="0" u="none" baseline="0"/>
                  <a:t>_____________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6710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13</xdr:col>
      <xdr:colOff>47625</xdr:colOff>
      <xdr:row>56</xdr:row>
      <xdr:rowOff>133350</xdr:rowOff>
    </xdr:to>
    <xdr:graphicFrame>
      <xdr:nvGraphicFramePr>
        <xdr:cNvPr id="1" name="Chart 3"/>
        <xdr:cNvGraphicFramePr/>
      </xdr:nvGraphicFramePr>
      <xdr:xfrm>
        <a:off x="0" y="66675"/>
        <a:ext cx="10944225" cy="913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38" sqref="N38"/>
    </sheetView>
  </sheetViews>
  <sheetFormatPr defaultColWidth="11.00390625" defaultRowHeight="12.75"/>
  <sheetData/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4"/>
  <sheetViews>
    <sheetView tabSelected="1" showOutlineSymbols="0" defaultGridColor="0" colorId="8" workbookViewId="0" topLeftCell="A1">
      <selection activeCell="E28" sqref="E28"/>
    </sheetView>
  </sheetViews>
  <sheetFormatPr defaultColWidth="11.00390625" defaultRowHeight="12.75"/>
  <cols>
    <col min="1" max="1" width="10.25390625" style="0" customWidth="1"/>
    <col min="2" max="25" width="4.375" style="0" customWidth="1"/>
  </cols>
  <sheetData>
    <row r="1" spans="1:23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 t="s">
        <v>19</v>
      </c>
      <c r="T1" s="4"/>
      <c r="U1" s="4"/>
      <c r="V1" s="4"/>
      <c r="W1" s="5"/>
    </row>
    <row r="2" spans="1:18" s="11" customFormat="1" ht="15">
      <c r="A2" s="8" t="s">
        <v>1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11" customFormat="1" ht="15">
      <c r="A3" s="8" t="s">
        <v>18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22" s="11" customFormat="1" ht="15">
      <c r="A4" s="8" t="s">
        <v>15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2"/>
      <c r="T4" s="12"/>
      <c r="U4" s="12"/>
      <c r="V4" s="12"/>
    </row>
    <row r="5" spans="1:22" s="11" customFormat="1" ht="15">
      <c r="A5" s="8" t="s">
        <v>17</v>
      </c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2"/>
      <c r="T5" s="12"/>
      <c r="U5" s="12"/>
      <c r="V5" s="12"/>
    </row>
    <row r="6" spans="1:22" s="17" customFormat="1" ht="15">
      <c r="A6" s="13" t="s">
        <v>16</v>
      </c>
      <c r="B6" s="14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  <c r="T6" s="16"/>
      <c r="U6" s="16"/>
      <c r="V6" s="16"/>
    </row>
    <row r="7" spans="1:36" s="17" customFormat="1" ht="15.75">
      <c r="A7" s="18" t="s">
        <v>2</v>
      </c>
      <c r="B7" s="15" t="s">
        <v>20</v>
      </c>
      <c r="C7" s="7" t="s">
        <v>21</v>
      </c>
      <c r="D7" s="7" t="s">
        <v>22</v>
      </c>
      <c r="E7" s="7" t="s">
        <v>23</v>
      </c>
      <c r="F7" s="7" t="s">
        <v>24</v>
      </c>
      <c r="G7" s="7" t="s">
        <v>25</v>
      </c>
      <c r="H7" s="7" t="s">
        <v>26</v>
      </c>
      <c r="I7" s="7" t="s">
        <v>27</v>
      </c>
      <c r="J7" s="7" t="s">
        <v>28</v>
      </c>
      <c r="K7" s="7" t="s">
        <v>29</v>
      </c>
      <c r="L7" s="7" t="s">
        <v>30</v>
      </c>
      <c r="M7" s="7" t="s">
        <v>31</v>
      </c>
      <c r="N7" s="7" t="s">
        <v>32</v>
      </c>
      <c r="O7" s="7" t="s">
        <v>33</v>
      </c>
      <c r="P7" s="7" t="s">
        <v>35</v>
      </c>
      <c r="Q7" s="7" t="s">
        <v>34</v>
      </c>
      <c r="R7" s="7" t="s">
        <v>36</v>
      </c>
      <c r="T7" s="16"/>
      <c r="U7" s="16"/>
      <c r="V7" s="21" t="s">
        <v>3</v>
      </c>
      <c r="W7" s="22" t="s">
        <v>4</v>
      </c>
      <c r="X7" s="22"/>
      <c r="Y7" s="23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s="11" customFormat="1" ht="15.75">
      <c r="A8" s="19" t="s">
        <v>5</v>
      </c>
      <c r="B8" s="9" t="s">
        <v>6</v>
      </c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T8" s="12"/>
      <c r="U8" s="12"/>
      <c r="V8" s="24"/>
      <c r="W8" s="12" t="s">
        <v>7</v>
      </c>
      <c r="X8" s="12" t="s">
        <v>8</v>
      </c>
      <c r="Y8" s="25" t="s">
        <v>9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s="11" customFormat="1" ht="15.75">
      <c r="A9" s="19">
        <v>0</v>
      </c>
      <c r="B9"/>
      <c r="C9"/>
      <c r="D9"/>
      <c r="E9"/>
      <c r="F9"/>
      <c r="G9"/>
      <c r="H9"/>
      <c r="I9" s="10"/>
      <c r="J9" s="10"/>
      <c r="K9" s="10"/>
      <c r="L9" s="10"/>
      <c r="M9" s="10"/>
      <c r="N9" s="10"/>
      <c r="O9" s="10"/>
      <c r="P9" s="10"/>
      <c r="Q9" s="10"/>
      <c r="R9" s="10">
        <f>COUNT(B9:Q9)</f>
        <v>0</v>
      </c>
      <c r="T9" s="9"/>
      <c r="U9" s="9"/>
      <c r="V9" s="26">
        <f aca="true" t="shared" si="0" ref="V9:V30">SUM(A9)</f>
        <v>0</v>
      </c>
      <c r="W9" s="12">
        <f>MAX(B9:Q9)</f>
        <v>0</v>
      </c>
      <c r="X9" s="12">
        <f>MIN(B9:Q9)</f>
        <v>0</v>
      </c>
      <c r="Y9" s="25" t="e">
        <f>AVERAGE(B9:Q9)</f>
        <v>#DIV/0!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 s="11" customFormat="1" ht="15.75">
      <c r="A10" s="19">
        <v>2</v>
      </c>
      <c r="B10"/>
      <c r="C10"/>
      <c r="D10"/>
      <c r="E10"/>
      <c r="F10">
        <v>111.3</v>
      </c>
      <c r="G10"/>
      <c r="H10"/>
      <c r="I10" s="10"/>
      <c r="J10" s="10"/>
      <c r="K10" s="10"/>
      <c r="L10" s="10"/>
      <c r="M10" s="10"/>
      <c r="N10" s="10"/>
      <c r="O10" s="10"/>
      <c r="P10" s="10"/>
      <c r="Q10" s="10"/>
      <c r="R10" s="10">
        <f aca="true" t="shared" si="1" ref="R10:R30">COUNT(B10:Q10)</f>
        <v>1</v>
      </c>
      <c r="T10" s="9">
        <f>MAX(B10:Q10)</f>
        <v>111.3</v>
      </c>
      <c r="U10" s="9">
        <f>MIN(B10:Q10)</f>
        <v>111.3</v>
      </c>
      <c r="V10" s="26">
        <f t="shared" si="0"/>
        <v>2</v>
      </c>
      <c r="W10" s="12">
        <f>IF(R10&gt;2,T10,0)</f>
        <v>0</v>
      </c>
      <c r="X10" s="12">
        <f>IF(R10&gt;2,U10,0)</f>
        <v>0</v>
      </c>
      <c r="Y10" s="25">
        <f aca="true" t="shared" si="2" ref="Y10:Y30">AVERAGE(B10:Q10)</f>
        <v>111.3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s="11" customFormat="1" ht="15.75">
      <c r="A11" s="19">
        <v>5</v>
      </c>
      <c r="B11"/>
      <c r="C11">
        <v>99</v>
      </c>
      <c r="D11">
        <v>0</v>
      </c>
      <c r="E11"/>
      <c r="F11"/>
      <c r="G11">
        <v>70</v>
      </c>
      <c r="H11">
        <v>78</v>
      </c>
      <c r="I11" s="10">
        <v>78</v>
      </c>
      <c r="J11" s="10"/>
      <c r="K11" s="10"/>
      <c r="L11" s="10"/>
      <c r="M11" s="10"/>
      <c r="N11" s="10"/>
      <c r="O11" s="10"/>
      <c r="P11" s="10"/>
      <c r="Q11" s="10"/>
      <c r="R11" s="10">
        <f t="shared" si="1"/>
        <v>5</v>
      </c>
      <c r="T11" s="9">
        <f aca="true" t="shared" si="3" ref="T11:T30">MAX(B11:Q11)</f>
        <v>99</v>
      </c>
      <c r="U11" s="9">
        <f aca="true" t="shared" si="4" ref="U11:U30">MIN(B11:Q11)</f>
        <v>0</v>
      </c>
      <c r="V11" s="26">
        <f t="shared" si="0"/>
        <v>5</v>
      </c>
      <c r="W11" s="12">
        <f aca="true" t="shared" si="5" ref="W11:W30">IF(R11&gt;2,T11,0)</f>
        <v>99</v>
      </c>
      <c r="X11" s="12">
        <f aca="true" t="shared" si="6" ref="X11:X30">IF(R11&gt;2,U11,0)</f>
        <v>0</v>
      </c>
      <c r="Y11" s="25">
        <f t="shared" si="2"/>
        <v>65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s="11" customFormat="1" ht="15.75">
      <c r="A12" s="19">
        <v>10</v>
      </c>
      <c r="B12">
        <v>128</v>
      </c>
      <c r="C12"/>
      <c r="D12"/>
      <c r="E12"/>
      <c r="F12"/>
      <c r="G12"/>
      <c r="H12"/>
      <c r="I12" s="10"/>
      <c r="J12" s="10"/>
      <c r="K12" s="10"/>
      <c r="L12" s="10"/>
      <c r="M12" s="10"/>
      <c r="N12" s="10"/>
      <c r="O12" s="10"/>
      <c r="P12" s="10"/>
      <c r="Q12" s="10"/>
      <c r="R12" s="10">
        <f t="shared" si="1"/>
        <v>1</v>
      </c>
      <c r="T12" s="9">
        <f t="shared" si="3"/>
        <v>128</v>
      </c>
      <c r="U12" s="9">
        <f t="shared" si="4"/>
        <v>128</v>
      </c>
      <c r="V12" s="26">
        <f t="shared" si="0"/>
        <v>10</v>
      </c>
      <c r="W12" s="12">
        <f t="shared" si="5"/>
        <v>0</v>
      </c>
      <c r="X12" s="12">
        <f t="shared" si="6"/>
        <v>0</v>
      </c>
      <c r="Y12" s="25">
        <f t="shared" si="2"/>
        <v>128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s="11" customFormat="1" ht="15.75">
      <c r="A13" s="19">
        <v>11</v>
      </c>
      <c r="B13"/>
      <c r="C13"/>
      <c r="D13"/>
      <c r="E13">
        <v>193.3</v>
      </c>
      <c r="F13"/>
      <c r="G13"/>
      <c r="H13"/>
      <c r="I13" s="10"/>
      <c r="J13" s="10"/>
      <c r="K13" s="10"/>
      <c r="L13" s="10"/>
      <c r="M13" s="10"/>
      <c r="N13" s="10"/>
      <c r="O13" s="10"/>
      <c r="P13" s="10"/>
      <c r="Q13" s="10"/>
      <c r="R13" s="10">
        <f t="shared" si="1"/>
        <v>1</v>
      </c>
      <c r="T13" s="9">
        <f t="shared" si="3"/>
        <v>193.3</v>
      </c>
      <c r="U13" s="9">
        <f t="shared" si="4"/>
        <v>193.3</v>
      </c>
      <c r="V13" s="26">
        <f t="shared" si="0"/>
        <v>11</v>
      </c>
      <c r="W13" s="12">
        <f t="shared" si="5"/>
        <v>0</v>
      </c>
      <c r="X13" s="12">
        <f t="shared" si="6"/>
        <v>0</v>
      </c>
      <c r="Y13" s="25">
        <f t="shared" si="2"/>
        <v>193.3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 s="11" customFormat="1" ht="15.75">
      <c r="A14" s="19">
        <v>14</v>
      </c>
      <c r="B14"/>
      <c r="C14"/>
      <c r="D14"/>
      <c r="E14"/>
      <c r="F14"/>
      <c r="G14"/>
      <c r="H14"/>
      <c r="I14" s="10"/>
      <c r="J14" s="10"/>
      <c r="K14" s="10"/>
      <c r="L14" s="10"/>
      <c r="M14" s="10">
        <v>73</v>
      </c>
      <c r="N14" s="10"/>
      <c r="O14" s="10"/>
      <c r="P14" s="10"/>
      <c r="Q14" s="10"/>
      <c r="R14" s="10">
        <f t="shared" si="1"/>
        <v>1</v>
      </c>
      <c r="T14" s="9">
        <f t="shared" si="3"/>
        <v>73</v>
      </c>
      <c r="U14" s="9">
        <f t="shared" si="4"/>
        <v>73</v>
      </c>
      <c r="V14" s="26">
        <f t="shared" si="0"/>
        <v>14</v>
      </c>
      <c r="W14" s="12">
        <f t="shared" si="5"/>
        <v>0</v>
      </c>
      <c r="X14" s="12">
        <f t="shared" si="6"/>
        <v>0</v>
      </c>
      <c r="Y14" s="25">
        <f t="shared" si="2"/>
        <v>73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 s="11" customFormat="1" ht="15.75">
      <c r="A15" s="19">
        <v>15</v>
      </c>
      <c r="B15"/>
      <c r="C15"/>
      <c r="D15"/>
      <c r="E15"/>
      <c r="F15"/>
      <c r="G15"/>
      <c r="H15"/>
      <c r="I15" s="10"/>
      <c r="J15" s="10">
        <v>136</v>
      </c>
      <c r="K15" s="10">
        <v>109</v>
      </c>
      <c r="L15" s="10">
        <v>109</v>
      </c>
      <c r="M15" s="10"/>
      <c r="N15" s="10"/>
      <c r="O15" s="10"/>
      <c r="P15" s="10">
        <v>151</v>
      </c>
      <c r="Q15" s="10"/>
      <c r="R15" s="10">
        <f t="shared" si="1"/>
        <v>4</v>
      </c>
      <c r="T15" s="9">
        <f t="shared" si="3"/>
        <v>151</v>
      </c>
      <c r="U15" s="9">
        <f t="shared" si="4"/>
        <v>109</v>
      </c>
      <c r="V15" s="26">
        <f t="shared" si="0"/>
        <v>15</v>
      </c>
      <c r="W15" s="12">
        <f t="shared" si="5"/>
        <v>151</v>
      </c>
      <c r="X15" s="12">
        <f t="shared" si="6"/>
        <v>109</v>
      </c>
      <c r="Y15" s="25">
        <f t="shared" si="2"/>
        <v>126.25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 s="11" customFormat="1" ht="15.75">
      <c r="A16" s="19">
        <v>17</v>
      </c>
      <c r="B16"/>
      <c r="C16"/>
      <c r="D16"/>
      <c r="E16"/>
      <c r="F16"/>
      <c r="G16"/>
      <c r="H16"/>
      <c r="I16" s="10"/>
      <c r="J16" s="10"/>
      <c r="K16" s="10"/>
      <c r="L16" s="10"/>
      <c r="M16" s="10"/>
      <c r="N16" s="10"/>
      <c r="O16" s="10">
        <v>153</v>
      </c>
      <c r="P16" s="10"/>
      <c r="Q16" s="10"/>
      <c r="R16" s="10">
        <f t="shared" si="1"/>
        <v>1</v>
      </c>
      <c r="T16" s="9">
        <f t="shared" si="3"/>
        <v>153</v>
      </c>
      <c r="U16" s="9">
        <f t="shared" si="4"/>
        <v>153</v>
      </c>
      <c r="V16" s="26">
        <f t="shared" si="0"/>
        <v>17</v>
      </c>
      <c r="W16" s="12">
        <f t="shared" si="5"/>
        <v>0</v>
      </c>
      <c r="X16" s="12">
        <f t="shared" si="6"/>
        <v>0</v>
      </c>
      <c r="Y16" s="25">
        <f t="shared" si="2"/>
        <v>153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s="11" customFormat="1" ht="15.75">
      <c r="A17" s="19">
        <v>20</v>
      </c>
      <c r="B17"/>
      <c r="C17"/>
      <c r="D17"/>
      <c r="E17"/>
      <c r="F17"/>
      <c r="G17"/>
      <c r="H17"/>
      <c r="I17" s="10"/>
      <c r="J17" s="10"/>
      <c r="K17" s="10"/>
      <c r="L17" s="10"/>
      <c r="M17" s="10"/>
      <c r="N17" s="10"/>
      <c r="O17" s="10"/>
      <c r="P17" s="10"/>
      <c r="Q17" s="10">
        <v>297</v>
      </c>
      <c r="R17" s="10">
        <f t="shared" si="1"/>
        <v>1</v>
      </c>
      <c r="T17" s="9">
        <f t="shared" si="3"/>
        <v>297</v>
      </c>
      <c r="U17" s="9">
        <f t="shared" si="4"/>
        <v>297</v>
      </c>
      <c r="V17" s="26">
        <f t="shared" si="0"/>
        <v>20</v>
      </c>
      <c r="W17" s="12">
        <f t="shared" si="5"/>
        <v>0</v>
      </c>
      <c r="X17" s="12">
        <f t="shared" si="6"/>
        <v>0</v>
      </c>
      <c r="Y17" s="25">
        <f t="shared" si="2"/>
        <v>297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s="11" customFormat="1" ht="15.75">
      <c r="A18" s="19">
        <v>21</v>
      </c>
      <c r="B18"/>
      <c r="C18"/>
      <c r="D18"/>
      <c r="E18"/>
      <c r="F18"/>
      <c r="G18"/>
      <c r="H18"/>
      <c r="I18" s="10"/>
      <c r="J18" s="10"/>
      <c r="K18" s="10"/>
      <c r="L18" s="10"/>
      <c r="M18" s="10"/>
      <c r="N18" s="10">
        <v>122</v>
      </c>
      <c r="O18" s="10"/>
      <c r="P18" s="10"/>
      <c r="Q18" s="10"/>
      <c r="R18" s="10">
        <f t="shared" si="1"/>
        <v>1</v>
      </c>
      <c r="T18" s="9">
        <f t="shared" si="3"/>
        <v>122</v>
      </c>
      <c r="U18" s="9">
        <f t="shared" si="4"/>
        <v>122</v>
      </c>
      <c r="V18" s="26">
        <f t="shared" si="0"/>
        <v>21</v>
      </c>
      <c r="W18" s="12">
        <f t="shared" si="5"/>
        <v>0</v>
      </c>
      <c r="X18" s="12">
        <f t="shared" si="6"/>
        <v>0</v>
      </c>
      <c r="Y18" s="25">
        <f t="shared" si="2"/>
        <v>122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s="11" customFormat="1" ht="15.75">
      <c r="A19" s="19">
        <v>22</v>
      </c>
      <c r="B19"/>
      <c r="C19"/>
      <c r="D19"/>
      <c r="E19"/>
      <c r="F19"/>
      <c r="G19"/>
      <c r="H19"/>
      <c r="I19" s="10"/>
      <c r="J19" s="10"/>
      <c r="K19" s="10"/>
      <c r="L19" s="10"/>
      <c r="M19" s="10"/>
      <c r="N19" s="10"/>
      <c r="O19" s="10"/>
      <c r="P19" s="10"/>
      <c r="Q19" s="10">
        <v>149</v>
      </c>
      <c r="R19" s="10">
        <f t="shared" si="1"/>
        <v>1</v>
      </c>
      <c r="T19" s="9">
        <f t="shared" si="3"/>
        <v>149</v>
      </c>
      <c r="U19" s="9">
        <f t="shared" si="4"/>
        <v>149</v>
      </c>
      <c r="V19" s="26">
        <f t="shared" si="0"/>
        <v>22</v>
      </c>
      <c r="W19" s="12">
        <f t="shared" si="5"/>
        <v>0</v>
      </c>
      <c r="X19" s="12">
        <f t="shared" si="6"/>
        <v>0</v>
      </c>
      <c r="Y19" s="25">
        <f t="shared" si="2"/>
        <v>149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s="11" customFormat="1" ht="15.75">
      <c r="A20" s="19">
        <v>23</v>
      </c>
      <c r="B20"/>
      <c r="C20"/>
      <c r="D20"/>
      <c r="E20"/>
      <c r="F20"/>
      <c r="G20"/>
      <c r="H20"/>
      <c r="I20" s="10"/>
      <c r="J20" s="10"/>
      <c r="K20" s="10"/>
      <c r="L20" s="10"/>
      <c r="M20" s="10">
        <v>85</v>
      </c>
      <c r="N20" s="10"/>
      <c r="O20" s="10"/>
      <c r="P20" s="10"/>
      <c r="Q20" s="10"/>
      <c r="R20" s="10">
        <f t="shared" si="1"/>
        <v>1</v>
      </c>
      <c r="T20" s="9">
        <f t="shared" si="3"/>
        <v>85</v>
      </c>
      <c r="U20" s="9">
        <f t="shared" si="4"/>
        <v>85</v>
      </c>
      <c r="V20" s="26">
        <f t="shared" si="0"/>
        <v>23</v>
      </c>
      <c r="W20" s="12">
        <f t="shared" si="5"/>
        <v>0</v>
      </c>
      <c r="X20" s="12">
        <f t="shared" si="6"/>
        <v>0</v>
      </c>
      <c r="Y20" s="25">
        <f t="shared" si="2"/>
        <v>85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s="11" customFormat="1" ht="15.75">
      <c r="A21" s="19">
        <v>24</v>
      </c>
      <c r="B21"/>
      <c r="C21"/>
      <c r="D21"/>
      <c r="E21">
        <v>108.6</v>
      </c>
      <c r="F21"/>
      <c r="G21">
        <v>118</v>
      </c>
      <c r="H21"/>
      <c r="I21" s="10"/>
      <c r="J21" s="10"/>
      <c r="K21" s="10"/>
      <c r="L21" s="10"/>
      <c r="M21" s="10"/>
      <c r="N21" s="10">
        <v>133</v>
      </c>
      <c r="O21" s="10"/>
      <c r="P21" s="10">
        <v>188</v>
      </c>
      <c r="Q21" s="10">
        <v>179</v>
      </c>
      <c r="R21" s="10">
        <f t="shared" si="1"/>
        <v>5</v>
      </c>
      <c r="T21" s="9">
        <f t="shared" si="3"/>
        <v>188</v>
      </c>
      <c r="U21" s="9">
        <f t="shared" si="4"/>
        <v>108.6</v>
      </c>
      <c r="V21" s="26">
        <f t="shared" si="0"/>
        <v>24</v>
      </c>
      <c r="W21" s="12">
        <f t="shared" si="5"/>
        <v>188</v>
      </c>
      <c r="X21" s="12">
        <f t="shared" si="6"/>
        <v>108.6</v>
      </c>
      <c r="Y21" s="25">
        <f t="shared" si="2"/>
        <v>145.32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s="11" customFormat="1" ht="15.75">
      <c r="A22" s="19">
        <v>24.5</v>
      </c>
      <c r="B22"/>
      <c r="C22"/>
      <c r="D22"/>
      <c r="E22"/>
      <c r="F22"/>
      <c r="G22"/>
      <c r="H22"/>
      <c r="I22" s="10"/>
      <c r="J22" s="10"/>
      <c r="K22" s="10"/>
      <c r="L22" s="10"/>
      <c r="M22" s="10"/>
      <c r="N22" s="10"/>
      <c r="O22" s="10">
        <v>199</v>
      </c>
      <c r="P22" s="10"/>
      <c r="Q22" s="10"/>
      <c r="R22" s="10">
        <f t="shared" si="1"/>
        <v>1</v>
      </c>
      <c r="T22" s="9">
        <f t="shared" si="3"/>
        <v>199</v>
      </c>
      <c r="U22" s="9">
        <f t="shared" si="4"/>
        <v>199</v>
      </c>
      <c r="V22" s="26">
        <f t="shared" si="0"/>
        <v>24.5</v>
      </c>
      <c r="W22" s="12">
        <f t="shared" si="5"/>
        <v>0</v>
      </c>
      <c r="X22" s="12">
        <f t="shared" si="6"/>
        <v>0</v>
      </c>
      <c r="Y22" s="25">
        <f t="shared" si="2"/>
        <v>199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s="11" customFormat="1" ht="15.75">
      <c r="A23" s="19">
        <v>25</v>
      </c>
      <c r="B23">
        <v>144</v>
      </c>
      <c r="C23"/>
      <c r="D23">
        <v>120</v>
      </c>
      <c r="E23"/>
      <c r="F23">
        <v>76</v>
      </c>
      <c r="G23"/>
      <c r="H23">
        <v>84.7</v>
      </c>
      <c r="I23" s="10">
        <v>85</v>
      </c>
      <c r="J23" s="10">
        <v>161</v>
      </c>
      <c r="K23" s="10">
        <v>132</v>
      </c>
      <c r="L23" s="10">
        <v>86</v>
      </c>
      <c r="M23" s="10"/>
      <c r="N23" s="10"/>
      <c r="O23" s="10"/>
      <c r="P23" s="10"/>
      <c r="Q23" s="10"/>
      <c r="R23" s="10">
        <f t="shared" si="1"/>
        <v>8</v>
      </c>
      <c r="T23" s="9">
        <f t="shared" si="3"/>
        <v>161</v>
      </c>
      <c r="U23" s="9">
        <f t="shared" si="4"/>
        <v>76</v>
      </c>
      <c r="V23" s="26">
        <f t="shared" si="0"/>
        <v>25</v>
      </c>
      <c r="W23" s="12">
        <f t="shared" si="5"/>
        <v>161</v>
      </c>
      <c r="X23" s="12">
        <f t="shared" si="6"/>
        <v>76</v>
      </c>
      <c r="Y23" s="25">
        <f t="shared" si="2"/>
        <v>111.0875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s="11" customFormat="1" ht="15.75">
      <c r="A24" s="19">
        <v>26</v>
      </c>
      <c r="B24"/>
      <c r="C24"/>
      <c r="D24"/>
      <c r="E24"/>
      <c r="F24"/>
      <c r="G24"/>
      <c r="H24"/>
      <c r="I24" s="10"/>
      <c r="J24" s="10"/>
      <c r="K24" s="10"/>
      <c r="L24" s="10"/>
      <c r="M24" s="10"/>
      <c r="N24" s="10">
        <v>135</v>
      </c>
      <c r="O24" s="10"/>
      <c r="P24" s="10"/>
      <c r="Q24" s="10"/>
      <c r="R24" s="10">
        <f t="shared" si="1"/>
        <v>1</v>
      </c>
      <c r="T24" s="9">
        <f t="shared" si="3"/>
        <v>135</v>
      </c>
      <c r="U24" s="9">
        <f t="shared" si="4"/>
        <v>135</v>
      </c>
      <c r="V24" s="26">
        <f t="shared" si="0"/>
        <v>26</v>
      </c>
      <c r="W24" s="12">
        <f t="shared" si="5"/>
        <v>0</v>
      </c>
      <c r="X24" s="12">
        <f t="shared" si="6"/>
        <v>0</v>
      </c>
      <c r="Y24" s="25">
        <f t="shared" si="2"/>
        <v>135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s="11" customFormat="1" ht="15.75">
      <c r="A25" s="19">
        <v>30</v>
      </c>
      <c r="B25"/>
      <c r="C25">
        <v>85</v>
      </c>
      <c r="D25">
        <v>145</v>
      </c>
      <c r="E25"/>
      <c r="F25"/>
      <c r="G25">
        <v>79</v>
      </c>
      <c r="H25"/>
      <c r="I25" s="10"/>
      <c r="J25" s="10">
        <v>193</v>
      </c>
      <c r="K25" s="10">
        <v>145</v>
      </c>
      <c r="L25" s="10">
        <v>93</v>
      </c>
      <c r="M25" s="10"/>
      <c r="N25" s="10"/>
      <c r="O25" s="10"/>
      <c r="P25" s="10"/>
      <c r="Q25" s="10"/>
      <c r="R25" s="10">
        <f t="shared" si="1"/>
        <v>6</v>
      </c>
      <c r="T25" s="9">
        <f t="shared" si="3"/>
        <v>193</v>
      </c>
      <c r="U25" s="9">
        <f t="shared" si="4"/>
        <v>79</v>
      </c>
      <c r="V25" s="26">
        <f t="shared" si="0"/>
        <v>30</v>
      </c>
      <c r="W25" s="12">
        <f t="shared" si="5"/>
        <v>193</v>
      </c>
      <c r="X25" s="12">
        <f t="shared" si="6"/>
        <v>79</v>
      </c>
      <c r="Y25" s="25">
        <f t="shared" si="2"/>
        <v>123.33333333333333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s="11" customFormat="1" ht="15.75">
      <c r="A26" s="19">
        <v>32</v>
      </c>
      <c r="B26"/>
      <c r="C26"/>
      <c r="D26"/>
      <c r="E26"/>
      <c r="F26"/>
      <c r="G26"/>
      <c r="H26"/>
      <c r="I26" s="10"/>
      <c r="J26" s="10"/>
      <c r="K26" s="10"/>
      <c r="L26" s="10"/>
      <c r="M26" s="10"/>
      <c r="N26" s="10"/>
      <c r="O26" s="10">
        <v>190</v>
      </c>
      <c r="P26" s="10"/>
      <c r="Q26" s="10"/>
      <c r="R26" s="10">
        <f t="shared" si="1"/>
        <v>1</v>
      </c>
      <c r="T26" s="9">
        <f t="shared" si="3"/>
        <v>190</v>
      </c>
      <c r="U26" s="9">
        <f t="shared" si="4"/>
        <v>190</v>
      </c>
      <c r="V26" s="26">
        <f t="shared" si="0"/>
        <v>32</v>
      </c>
      <c r="W26" s="12">
        <f t="shared" si="5"/>
        <v>0</v>
      </c>
      <c r="X26" s="12">
        <f t="shared" si="6"/>
        <v>0</v>
      </c>
      <c r="Y26" s="25">
        <f t="shared" si="2"/>
        <v>190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s="11" customFormat="1" ht="15.75">
      <c r="A27" s="19">
        <v>34</v>
      </c>
      <c r="B27"/>
      <c r="C27"/>
      <c r="D27"/>
      <c r="E27"/>
      <c r="F27"/>
      <c r="G27"/>
      <c r="H27"/>
      <c r="I27" s="10"/>
      <c r="J27" s="10"/>
      <c r="K27" s="10"/>
      <c r="L27" s="10"/>
      <c r="M27" s="10"/>
      <c r="N27" s="10"/>
      <c r="O27" s="10"/>
      <c r="P27" s="10">
        <v>271</v>
      </c>
      <c r="Q27" s="10"/>
      <c r="R27" s="10">
        <f t="shared" si="1"/>
        <v>1</v>
      </c>
      <c r="T27" s="9">
        <f t="shared" si="3"/>
        <v>271</v>
      </c>
      <c r="U27" s="9">
        <f t="shared" si="4"/>
        <v>271</v>
      </c>
      <c r="V27" s="26">
        <f t="shared" si="0"/>
        <v>34</v>
      </c>
      <c r="W27" s="12">
        <f t="shared" si="5"/>
        <v>0</v>
      </c>
      <c r="X27" s="12">
        <f t="shared" si="6"/>
        <v>0</v>
      </c>
      <c r="Y27" s="25">
        <f t="shared" si="2"/>
        <v>271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s="11" customFormat="1" ht="15.75">
      <c r="A28" s="19">
        <v>35</v>
      </c>
      <c r="B28">
        <v>150</v>
      </c>
      <c r="C28">
        <v>103</v>
      </c>
      <c r="D28"/>
      <c r="E28" s="20">
        <v>478.6</v>
      </c>
      <c r="F28"/>
      <c r="G28"/>
      <c r="H28"/>
      <c r="I28" s="10"/>
      <c r="J28" s="10"/>
      <c r="K28" s="10"/>
      <c r="L28" s="10"/>
      <c r="M28" s="10">
        <v>110</v>
      </c>
      <c r="N28" s="10"/>
      <c r="O28" s="10"/>
      <c r="P28" s="10"/>
      <c r="Q28" s="10"/>
      <c r="R28" s="10">
        <f t="shared" si="1"/>
        <v>4</v>
      </c>
      <c r="T28" s="9">
        <f t="shared" si="3"/>
        <v>478.6</v>
      </c>
      <c r="U28" s="9">
        <f t="shared" si="4"/>
        <v>103</v>
      </c>
      <c r="V28" s="26">
        <f t="shared" si="0"/>
        <v>35</v>
      </c>
      <c r="W28" s="12">
        <f t="shared" si="5"/>
        <v>478.6</v>
      </c>
      <c r="X28" s="12">
        <f t="shared" si="6"/>
        <v>103</v>
      </c>
      <c r="Y28" s="25">
        <f t="shared" si="2"/>
        <v>210.4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s="11" customFormat="1" ht="15.75">
      <c r="A29" s="19">
        <v>50</v>
      </c>
      <c r="B29"/>
      <c r="C29"/>
      <c r="D29"/>
      <c r="E29"/>
      <c r="F29"/>
      <c r="G29"/>
      <c r="H29"/>
      <c r="I29" s="10"/>
      <c r="J29" s="10"/>
      <c r="K29" s="10"/>
      <c r="L29" s="10"/>
      <c r="M29" s="10"/>
      <c r="N29" s="10"/>
      <c r="O29" s="10"/>
      <c r="P29" s="10"/>
      <c r="Q29" s="10"/>
      <c r="R29" s="10">
        <f t="shared" si="1"/>
        <v>0</v>
      </c>
      <c r="T29" s="9">
        <f t="shared" si="3"/>
        <v>0</v>
      </c>
      <c r="U29" s="9">
        <f t="shared" si="4"/>
        <v>0</v>
      </c>
      <c r="V29" s="26">
        <f t="shared" si="0"/>
        <v>50</v>
      </c>
      <c r="W29" s="12">
        <f>IF(R29&gt;2,T29,0)</f>
        <v>0</v>
      </c>
      <c r="X29" s="12">
        <f>IF(R29&gt;2,U29,0)</f>
        <v>0</v>
      </c>
      <c r="Y29" s="25">
        <v>0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9">
        <v>1</v>
      </c>
    </row>
    <row r="30" spans="1:36" s="11" customFormat="1" ht="15.75">
      <c r="A30" s="19">
        <v>105</v>
      </c>
      <c r="B30" s="10"/>
      <c r="C30" s="10"/>
      <c r="D30" s="10"/>
      <c r="E30" s="10"/>
      <c r="F30" s="10">
        <v>156.6</v>
      </c>
      <c r="G30" s="10"/>
      <c r="H30" s="11">
        <v>101</v>
      </c>
      <c r="I30" s="10">
        <v>101</v>
      </c>
      <c r="J30" s="10"/>
      <c r="K30" s="10"/>
      <c r="L30" s="10"/>
      <c r="M30" s="10"/>
      <c r="N30" s="10"/>
      <c r="O30" s="10"/>
      <c r="P30" s="10"/>
      <c r="Q30" s="10"/>
      <c r="R30" s="10">
        <f t="shared" si="1"/>
        <v>3</v>
      </c>
      <c r="T30" s="9">
        <f t="shared" si="3"/>
        <v>156.6</v>
      </c>
      <c r="U30" s="9">
        <f t="shared" si="4"/>
        <v>101</v>
      </c>
      <c r="V30" s="27">
        <f t="shared" si="0"/>
        <v>105</v>
      </c>
      <c r="W30" s="28">
        <f t="shared" si="5"/>
        <v>156.6</v>
      </c>
      <c r="X30" s="28">
        <f t="shared" si="6"/>
        <v>101</v>
      </c>
      <c r="Y30" s="29">
        <f t="shared" si="2"/>
        <v>119.53333333333335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9" t="s">
        <v>10</v>
      </c>
    </row>
    <row r="31" spans="1:36" s="11" customFormat="1" ht="15.75">
      <c r="A31" s="1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9" t="s">
        <v>10</v>
      </c>
    </row>
    <row r="32" spans="1:36" s="11" customFormat="1" ht="15.75">
      <c r="A32" s="1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9" t="s">
        <v>10</v>
      </c>
    </row>
    <row r="33" spans="1:36" s="11" customFormat="1" ht="15.75">
      <c r="A33" s="1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9">
        <v>5</v>
      </c>
    </row>
    <row r="34" spans="1:36" s="11" customFormat="1" ht="15.75">
      <c r="A34" s="1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9" t="s">
        <v>10</v>
      </c>
    </row>
    <row r="35" s="11" customFormat="1" ht="15.75">
      <c r="AJ35" s="9" t="s">
        <v>10</v>
      </c>
    </row>
    <row r="36" s="11" customFormat="1" ht="15.75">
      <c r="AJ36" s="9" t="s">
        <v>10</v>
      </c>
    </row>
    <row r="37" spans="1:36" s="11" customFormat="1" ht="15.75">
      <c r="A37"/>
      <c r="B37"/>
      <c r="C37"/>
      <c r="AJ37" s="9" t="s">
        <v>10</v>
      </c>
    </row>
    <row r="38" ht="12.75">
      <c r="AJ38" s="6">
        <v>55</v>
      </c>
    </row>
    <row r="39" ht="12.75">
      <c r="AJ39" s="2"/>
    </row>
    <row r="40" ht="12.75">
      <c r="AJ40" s="2"/>
    </row>
    <row r="41" ht="12.75">
      <c r="AJ41" s="6" t="s">
        <v>11</v>
      </c>
    </row>
    <row r="42" ht="12.75">
      <c r="AJ42" s="6" t="s">
        <v>12</v>
      </c>
    </row>
    <row r="43" ht="12.75">
      <c r="AJ43" s="6" t="s">
        <v>13</v>
      </c>
    </row>
    <row r="44" ht="12.75">
      <c r="AJ44" s="6" t="s">
        <v>14</v>
      </c>
    </row>
  </sheetData>
  <printOptions/>
  <pageMargins left="0.75" right="0.75" top="1" bottom="1" header="0.5" footer="0.5"/>
  <pageSetup fitToHeight="1" fitToWidth="1" orientation="portrait" paperSize="9" scale="6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Skyline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Case</dc:creator>
  <cp:keywords/>
  <dc:description/>
  <cp:lastModifiedBy>Christine Case</cp:lastModifiedBy>
  <cp:lastPrinted>2007-09-05T23:17:52Z</cp:lastPrinted>
  <dcterms:created xsi:type="dcterms:W3CDTF">2006-07-25T18:12:59Z</dcterms:created>
  <cp:category/>
  <cp:version/>
  <cp:contentType/>
  <cp:contentStatus/>
</cp:coreProperties>
</file>